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er\Documents\My Web Sites\SIR Bowling Site\tournament_results\2020\Work\2020-02-25 Concord\"/>
    </mc:Choice>
  </mc:AlternateContent>
  <xr:revisionPtr revIDLastSave="0" documentId="8_{A6B3BF47-D12F-4282-8EA0-44C807194F98}" xr6:coauthVersionLast="45" xr6:coauthVersionMax="45" xr10:uidLastSave="{00000000-0000-0000-0000-000000000000}"/>
  <bookViews>
    <workbookView xWindow="1425" yWindow="390" windowWidth="16845" windowHeight="11895" tabRatio="99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Sheet1!$A$1:$K$60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I33" i="1" s="1"/>
  <c r="I30" i="1"/>
  <c r="D30" i="1"/>
  <c r="D29" i="1"/>
  <c r="D28" i="1"/>
  <c r="I28" i="1" s="1"/>
  <c r="I31" i="1" s="1"/>
  <c r="I25" i="1"/>
  <c r="I24" i="1"/>
  <c r="I23" i="1"/>
  <c r="I22" i="1"/>
  <c r="I26" i="1" s="1"/>
  <c r="I16" i="1"/>
  <c r="I15" i="1"/>
  <c r="I14" i="1"/>
  <c r="I13" i="1"/>
  <c r="I12" i="1"/>
  <c r="I10" i="1"/>
  <c r="I17" i="1" s="1"/>
  <c r="I37" i="1" l="1"/>
</calcChain>
</file>

<file path=xl/sharedStrings.xml><?xml version="1.0" encoding="utf-8"?>
<sst xmlns="http://schemas.openxmlformats.org/spreadsheetml/2006/main" count="77" uniqueCount="67">
  <si>
    <t>SIR Tournament Financial Report</t>
  </si>
  <si>
    <t>Tournament City:</t>
  </si>
  <si>
    <t>Concord</t>
  </si>
  <si>
    <t>Tournament Date:</t>
  </si>
  <si>
    <t>Bowling Center:</t>
  </si>
  <si>
    <t>Clayton Valley Bowl</t>
  </si>
  <si>
    <t>USBC Certification  #:</t>
  </si>
  <si>
    <t>Current Date:</t>
  </si>
  <si>
    <t>February 27,2020</t>
  </si>
  <si>
    <t>SIRBOWLING</t>
  </si>
  <si>
    <t>1.   Income:</t>
  </si>
  <si>
    <t>Number Of Teams</t>
  </si>
  <si>
    <t>Entry Fee
Per Bowler</t>
  </si>
  <si>
    <t>Total</t>
  </si>
  <si>
    <t>Total Single Entries</t>
  </si>
  <si>
    <t>@</t>
  </si>
  <si>
    <t>Total Doubles Entries:</t>
  </si>
  <si>
    <t>Total Team Entries</t>
  </si>
  <si>
    <t>Total All Events Entries:</t>
  </si>
  <si>
    <t>Total All Scratch Singles Entries:</t>
  </si>
  <si>
    <t>Total Scratch All Events Entries:</t>
  </si>
  <si>
    <t>Other Income (Source) :</t>
  </si>
  <si>
    <t>donation</t>
  </si>
  <si>
    <t>Income Total</t>
  </si>
  <si>
    <t>(A)</t>
  </si>
  <si>
    <t>2.  Expenses:</t>
  </si>
  <si>
    <t>Prizes Paid Out:</t>
  </si>
  <si>
    <t>Singles</t>
  </si>
  <si>
    <t>Doubles</t>
  </si>
  <si>
    <t/>
  </si>
  <si>
    <t>Team</t>
  </si>
  <si>
    <t>All Events</t>
  </si>
  <si>
    <t>All Events, scratch</t>
  </si>
  <si>
    <t>Singles, scratch</t>
  </si>
  <si>
    <t>Prize Fund Total</t>
  </si>
  <si>
    <t>Lineage</t>
  </si>
  <si>
    <t>Teams</t>
  </si>
  <si>
    <t>Lineage Singles</t>
  </si>
  <si>
    <t>Lineage Doubles</t>
  </si>
  <si>
    <t>Lineage Team</t>
  </si>
  <si>
    <t>Total Lineage:</t>
  </si>
  <si>
    <t>SIR's Ten Pin Assessment:</t>
  </si>
  <si>
    <t>Postage &amp; Expenditures</t>
  </si>
  <si>
    <t>donuts&amp;stamps&amp;paper&amp;envelopes</t>
  </si>
  <si>
    <t>Other Expenses</t>
  </si>
  <si>
    <t>lunch ladies</t>
  </si>
  <si>
    <t>Expense Total:</t>
  </si>
  <si>
    <t>(B)</t>
  </si>
  <si>
    <t>(A)MINUS(B)EQUALS BALANCE</t>
  </si>
  <si>
    <t>Note: Balance should equal zero.  If not, explain the difference.</t>
  </si>
  <si>
    <t>Director's Name:</t>
  </si>
  <si>
    <t>Mike Kropf</t>
  </si>
  <si>
    <t>Signature:</t>
  </si>
  <si>
    <t>Address:</t>
  </si>
  <si>
    <t>1548 Talisman Way, Concord, Ca 94521</t>
  </si>
  <si>
    <t>Phone:</t>
  </si>
  <si>
    <t>925-689-1453</t>
  </si>
  <si>
    <t>E-Mail:</t>
  </si>
  <si>
    <t>mdkropf@astound.net</t>
  </si>
  <si>
    <t>Mailing your Report:</t>
  </si>
  <si>
    <t>Open the Bowling website at:</t>
  </si>
  <si>
    <t>www.sirinc3.org/sirBowling</t>
  </si>
  <si>
    <t>Then click on "Committee Members" to get the roster.</t>
  </si>
  <si>
    <t>Mail your report to the Treasurer's address.</t>
  </si>
  <si>
    <t>Or mail your report to: (warning, this address may be obsolete)</t>
  </si>
  <si>
    <t>SIR Larry Mustain
11583 Prospect Hill Dr. 
Gold River, CA 95670</t>
  </si>
  <si>
    <r>
      <t>Make assessment check payable to:</t>
    </r>
    <r>
      <rPr>
        <sz val="11"/>
        <color rgb="FFDD0806"/>
        <rFont val="Calibri"/>
        <family val="2"/>
        <charset val="1"/>
      </rPr>
      <t>SIR STATE BOWLING COMMITTEE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</si>
</sst>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(\$* #,##0.00_);_(\$* \(#,##0.00\);_(\$* \-??_);_(@_)"/>
    <numFmt numFmtId="166" formatCode="\$#,##0.00"/>
  </numFmts>
  <fonts count="16" x14ac:knownFonts="1">
    <font>
      <sz val="11"/>
      <color rgb="FF000000"/>
      <name val="Calibri"/>
      <family val="2"/>
      <charset val="1"/>
    </font>
    <font>
      <sz val="18"/>
      <name val="Arial"/>
      <family val="2"/>
      <charset val="1"/>
    </font>
    <font>
      <sz val="2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2"/>
      <color rgb="FF558ED5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color rgb="FF558ED5"/>
      <name val="Calibri"/>
      <family val="2"/>
      <charset val="1"/>
    </font>
    <font>
      <sz val="11"/>
      <color rgb="FFDD0806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0" fontId="14" fillId="0" borderId="0" applyBorder="0" applyProtection="0"/>
  </cellStyleXfs>
  <cellXfs count="114">
    <xf numFmtId="0" fontId="0" fillId="0" borderId="0" xfId="0"/>
    <xf numFmtId="0" fontId="0" fillId="0" borderId="0" xfId="0" applyFont="1" applyBorder="1" applyAlignment="1">
      <alignment horizontal="left" vertical="top" wrapText="1" indent="3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indent="3"/>
    </xf>
    <xf numFmtId="0" fontId="14" fillId="0" borderId="0" xfId="2" applyFont="1" applyBorder="1" applyAlignment="1" applyProtection="1">
      <alignment horizontal="left"/>
    </xf>
    <xf numFmtId="0" fontId="4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/>
    <xf numFmtId="0" fontId="5" fillId="0" borderId="0" xfId="0" applyFont="1"/>
    <xf numFmtId="0" fontId="0" fillId="2" borderId="0" xfId="0" applyFill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top" wrapText="1"/>
    </xf>
    <xf numFmtId="0" fontId="0" fillId="0" borderId="0" xfId="0" applyFont="1"/>
    <xf numFmtId="0" fontId="0" fillId="0" borderId="0" xfId="0" applyBorder="1"/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8" fillId="0" borderId="0" xfId="0" applyFont="1" applyBorder="1"/>
    <xf numFmtId="0" fontId="0" fillId="0" borderId="0" xfId="0" applyBorder="1" applyAlignment="1">
      <alignment vertical="top" wrapText="1"/>
    </xf>
    <xf numFmtId="165" fontId="0" fillId="0" borderId="1" xfId="1" applyFont="1" applyBorder="1" applyAlignment="1" applyProtection="1">
      <alignment horizontal="left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/>
    <xf numFmtId="0" fontId="8" fillId="0" borderId="0" xfId="0" applyFont="1" applyBorder="1" applyAlignment="1">
      <alignment vertical="top" wrapText="1"/>
    </xf>
    <xf numFmtId="165" fontId="0" fillId="0" borderId="1" xfId="1" applyFont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165" fontId="6" fillId="0" borderId="1" xfId="1" applyFont="1" applyBorder="1" applyAlignment="1" applyProtection="1">
      <alignment horizontal="left"/>
    </xf>
    <xf numFmtId="0" fontId="3" fillId="0" borderId="0" xfId="0" applyFont="1" applyBorder="1" applyAlignment="1">
      <alignment horizontal="left" indent="3"/>
    </xf>
    <xf numFmtId="0" fontId="6" fillId="0" borderId="0" xfId="0" applyFont="1" applyBorder="1"/>
    <xf numFmtId="0" fontId="10" fillId="0" borderId="0" xfId="0" applyFont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vertical="top" wrapText="1"/>
    </xf>
    <xf numFmtId="165" fontId="0" fillId="0" borderId="0" xfId="1" applyFont="1" applyBorder="1" applyAlignment="1" applyProtection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6" fontId="6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165" fontId="3" fillId="0" borderId="3" xfId="1" applyFont="1" applyBorder="1" applyAlignment="1" applyProtection="1"/>
    <xf numFmtId="0" fontId="0" fillId="0" borderId="3" xfId="0" applyBorder="1"/>
    <xf numFmtId="0" fontId="4" fillId="0" borderId="0" xfId="0" applyFont="1" applyBorder="1"/>
    <xf numFmtId="0" fontId="0" fillId="0" borderId="1" xfId="0" applyBorder="1" applyAlignment="1">
      <alignment horizontal="center"/>
    </xf>
    <xf numFmtId="165" fontId="0" fillId="0" borderId="1" xfId="1" applyFont="1" applyBorder="1" applyAlignment="1" applyProtection="1"/>
    <xf numFmtId="165" fontId="3" fillId="0" borderId="1" xfId="1" applyFont="1" applyBorder="1" applyAlignment="1" applyProtection="1"/>
    <xf numFmtId="0" fontId="4" fillId="0" borderId="0" xfId="0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left"/>
    </xf>
    <xf numFmtId="165" fontId="3" fillId="0" borderId="2" xfId="1" applyFont="1" applyBorder="1" applyAlignment="1" applyProtection="1"/>
    <xf numFmtId="165" fontId="4" fillId="0" borderId="0" xfId="1" applyFont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0" xfId="1" applyFont="1" applyBorder="1" applyAlignment="1" applyProtection="1"/>
    <xf numFmtId="0" fontId="11" fillId="0" borderId="0" xfId="0" applyFont="1" applyBorder="1" applyAlignment="1">
      <alignment horizontal="center" vertical="top" wrapText="1"/>
    </xf>
    <xf numFmtId="165" fontId="3" fillId="0" borderId="1" xfId="0" applyNumberFormat="1" applyFont="1" applyBorder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165" fontId="6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165" fontId="3" fillId="0" borderId="0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vertical="top" wrapText="1"/>
    </xf>
    <xf numFmtId="165" fontId="3" fillId="0" borderId="2" xfId="0" applyNumberFormat="1" applyFont="1" applyBorder="1"/>
    <xf numFmtId="0" fontId="6" fillId="0" borderId="0" xfId="0" applyFont="1" applyBorder="1" applyAlignment="1">
      <alignment horizontal="right"/>
    </xf>
    <xf numFmtId="0" fontId="0" fillId="0" borderId="2" xfId="0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14" fillId="0" borderId="0" xfId="2" applyBorder="1" applyAlignment="1" applyProtection="1">
      <alignment horizontal="right"/>
    </xf>
    <xf numFmtId="0" fontId="0" fillId="0" borderId="4" xfId="0" applyBorder="1"/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/>
    <xf numFmtId="0" fontId="14" fillId="0" borderId="5" xfId="2" applyBorder="1" applyAlignment="1" applyProtection="1"/>
    <xf numFmtId="0" fontId="14" fillId="0" borderId="6" xfId="2" applyBorder="1" applyAlignment="1" applyProtection="1"/>
    <xf numFmtId="0" fontId="14" fillId="0" borderId="0" xfId="2" applyBorder="1" applyAlignment="1" applyProtection="1"/>
    <xf numFmtId="0" fontId="0" fillId="0" borderId="7" xfId="0" applyBorder="1"/>
    <xf numFmtId="0" fontId="0" fillId="0" borderId="8" xfId="0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Font="1" applyBorder="1" applyAlignment="1"/>
    <xf numFmtId="0" fontId="0" fillId="0" borderId="11" xfId="0" applyBorder="1" applyAlignment="1"/>
    <xf numFmtId="0" fontId="0" fillId="0" borderId="0" xfId="0" applyAlignment="1"/>
    <xf numFmtId="1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398520</xdr:colOff>
      <xdr:row>0</xdr:row>
      <xdr:rowOff>181440</xdr:rowOff>
    </xdr:from>
    <xdr:to>
      <xdr:col>2</xdr:col>
      <xdr:colOff>912600</xdr:colOff>
      <xdr:row>7</xdr:row>
      <xdr:rowOff>15480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8520" y="181440"/>
          <a:ext cx="1753560" cy="1327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154080</xdr:colOff>
      <xdr:row>26</xdr:row>
      <xdr:rowOff>115200</xdr:rowOff>
    </xdr:from>
    <xdr:to>
      <xdr:col>1</xdr:col>
      <xdr:colOff>169560</xdr:colOff>
      <xdr:row>32</xdr:row>
      <xdr:rowOff>74880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4080" y="5337360"/>
          <a:ext cx="1013400" cy="1087200"/>
        </a:xfrm>
        <a:prstGeom prst="rect">
          <a:avLst/>
        </a:prstGeom>
        <a:solidFill>
          <a:schemeClr val="lt1"/>
        </a:solidFill>
        <a:ln w="19080" cap="rnd">
          <a:solidFill>
            <a:schemeClr val="tx1"/>
          </a:solidFill>
          <a:custDash>
            <a:ds d="300000" sp="100000"/>
          </a:custDash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US" sz="1000" strike="noStrike">
              <a:solidFill>
                <a:srgbClr val="000000"/>
              </a:solidFill>
              <a:latin typeface="Calibri"/>
            </a:rPr>
            <a:t>Note, attach copies of your lineage receipt(s).  Other receipts are optional.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sirinc3.org/sirBowling" TargetMode="External"/><Relationship Id="rId1" Type="http://schemas.openxmlformats.org/officeDocument/2006/relationships/hyperlink" Target="mailto:mdkropf@astoun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showGridLines="0" tabSelected="1" zoomScale="120" zoomScaleNormal="120" workbookViewId="0">
      <selection activeCell="D35" sqref="D35"/>
    </sheetView>
  </sheetViews>
  <sheetFormatPr defaultRowHeight="15" x14ac:dyDescent="0.25"/>
  <cols>
    <col min="1" max="1" width="14.140625"/>
    <col min="2" max="2" width="3.42578125"/>
    <col min="3" max="3" width="29.7109375"/>
    <col min="4" max="4" width="11.85546875" style="9"/>
    <col min="5" max="5" width="2.42578125"/>
    <col min="6" max="6" width="11.5703125"/>
    <col min="7" max="7" width="4.140625"/>
    <col min="8" max="8" width="4.7109375" style="10"/>
    <col min="9" max="9" width="12.140625"/>
    <col min="10" max="10" width="8.85546875"/>
    <col min="11" max="11" width="9.7109375"/>
    <col min="12" max="1025" width="8.85546875"/>
  </cols>
  <sheetData>
    <row r="1" spans="1:9" ht="30" x14ac:dyDescent="0.4">
      <c r="D1" s="11" t="s">
        <v>0</v>
      </c>
      <c r="E1" s="12"/>
      <c r="F1" s="12"/>
      <c r="G1" s="12"/>
      <c r="H1" s="13"/>
      <c r="I1" s="12"/>
    </row>
    <row r="2" spans="1:9" x14ac:dyDescent="0.25">
      <c r="C2" s="14"/>
      <c r="D2" s="15"/>
      <c r="E2" s="16"/>
      <c r="F2" s="16"/>
      <c r="G2" s="16"/>
      <c r="H2" s="17"/>
      <c r="I2" s="18"/>
    </row>
    <row r="3" spans="1:9" x14ac:dyDescent="0.25">
      <c r="D3" s="14" t="s">
        <v>1</v>
      </c>
      <c r="E3" s="19"/>
      <c r="F3" s="8" t="s">
        <v>2</v>
      </c>
      <c r="G3" s="8"/>
      <c r="H3" s="8"/>
      <c r="I3" s="8"/>
    </row>
    <row r="4" spans="1:9" x14ac:dyDescent="0.25">
      <c r="D4" s="14" t="s">
        <v>3</v>
      </c>
      <c r="E4" s="19"/>
      <c r="F4" s="7">
        <v>43886</v>
      </c>
      <c r="G4" s="7"/>
      <c r="H4" s="7"/>
      <c r="I4" s="7"/>
    </row>
    <row r="5" spans="1:9" x14ac:dyDescent="0.25">
      <c r="D5" s="14" t="s">
        <v>4</v>
      </c>
      <c r="E5" s="19"/>
      <c r="F5" s="6" t="s">
        <v>5</v>
      </c>
      <c r="G5" s="6"/>
      <c r="H5" s="6"/>
      <c r="I5" s="6"/>
    </row>
    <row r="6" spans="1:9" x14ac:dyDescent="0.25">
      <c r="D6" s="14" t="s">
        <v>6</v>
      </c>
      <c r="E6" s="19">
        <v>0</v>
      </c>
      <c r="F6" s="6">
        <v>7861</v>
      </c>
      <c r="G6" s="6"/>
      <c r="H6" s="6"/>
      <c r="I6" s="6"/>
    </row>
    <row r="7" spans="1:9" x14ac:dyDescent="0.25">
      <c r="C7" s="16"/>
      <c r="D7" s="15" t="s">
        <v>7</v>
      </c>
      <c r="E7" s="20"/>
      <c r="F7" s="6" t="s">
        <v>8</v>
      </c>
      <c r="G7" s="6"/>
      <c r="H7" s="6"/>
      <c r="I7" s="6"/>
    </row>
    <row r="8" spans="1:9" x14ac:dyDescent="0.25">
      <c r="A8" s="21" t="s">
        <v>9</v>
      </c>
      <c r="C8" s="18"/>
      <c r="D8" s="22"/>
      <c r="E8" s="18"/>
      <c r="F8" s="18"/>
      <c r="G8" s="18"/>
      <c r="H8" s="17"/>
      <c r="I8" s="18"/>
    </row>
    <row r="9" spans="1:9" s="30" customFormat="1" ht="30.75" customHeight="1" x14ac:dyDescent="0.25">
      <c r="A9" s="23" t="s">
        <v>10</v>
      </c>
      <c r="B9" s="24"/>
      <c r="C9" s="25"/>
      <c r="D9" s="26" t="s">
        <v>11</v>
      </c>
      <c r="E9" s="27"/>
      <c r="F9" s="28" t="s">
        <v>12</v>
      </c>
      <c r="G9" s="27"/>
      <c r="H9" s="29"/>
      <c r="I9" s="27" t="s">
        <v>13</v>
      </c>
    </row>
    <row r="10" spans="1:9" x14ac:dyDescent="0.25">
      <c r="A10" s="31"/>
      <c r="B10" s="31"/>
      <c r="C10" s="25" t="s">
        <v>14</v>
      </c>
      <c r="D10" s="32">
        <v>66</v>
      </c>
      <c r="E10" s="25" t="s">
        <v>15</v>
      </c>
      <c r="F10" s="33">
        <v>20</v>
      </c>
      <c r="G10" s="34"/>
      <c r="H10" s="35"/>
      <c r="I10" s="36">
        <f>D10*F10</f>
        <v>1320</v>
      </c>
    </row>
    <row r="11" spans="1:9" x14ac:dyDescent="0.25">
      <c r="A11" s="31"/>
      <c r="B11" s="31"/>
      <c r="C11" s="31" t="s">
        <v>16</v>
      </c>
      <c r="D11" s="32">
        <v>33</v>
      </c>
      <c r="E11" s="25" t="s">
        <v>15</v>
      </c>
      <c r="F11" s="33">
        <v>40</v>
      </c>
      <c r="G11" s="34"/>
      <c r="H11" s="37"/>
      <c r="I11" s="36">
        <v>1320</v>
      </c>
    </row>
    <row r="12" spans="1:9" x14ac:dyDescent="0.25">
      <c r="A12" s="31"/>
      <c r="B12" s="31"/>
      <c r="C12" s="31" t="s">
        <v>17</v>
      </c>
      <c r="D12" s="32"/>
      <c r="E12" s="25" t="s">
        <v>15</v>
      </c>
      <c r="F12" s="33">
        <v>0</v>
      </c>
      <c r="G12" s="34"/>
      <c r="H12" s="37"/>
      <c r="I12" s="36">
        <f>D12*F12*4</f>
        <v>0</v>
      </c>
    </row>
    <row r="13" spans="1:9" x14ac:dyDescent="0.25">
      <c r="A13" s="31"/>
      <c r="B13" s="31"/>
      <c r="C13" s="31" t="s">
        <v>18</v>
      </c>
      <c r="D13" s="32">
        <v>64</v>
      </c>
      <c r="E13" s="25" t="s">
        <v>15</v>
      </c>
      <c r="F13" s="33">
        <v>5</v>
      </c>
      <c r="G13" s="38"/>
      <c r="H13" s="39"/>
      <c r="I13" s="36">
        <f>D13*F13</f>
        <v>320</v>
      </c>
    </row>
    <row r="14" spans="1:9" x14ac:dyDescent="0.25">
      <c r="A14" s="31"/>
      <c r="B14" s="31"/>
      <c r="C14" s="31" t="s">
        <v>19</v>
      </c>
      <c r="D14" s="32">
        <v>8</v>
      </c>
      <c r="E14" s="25" t="s">
        <v>15</v>
      </c>
      <c r="F14" s="33">
        <v>10</v>
      </c>
      <c r="G14" s="38"/>
      <c r="H14" s="39"/>
      <c r="I14" s="36">
        <f>D14*F14</f>
        <v>80</v>
      </c>
    </row>
    <row r="15" spans="1:9" x14ac:dyDescent="0.25">
      <c r="A15" s="31"/>
      <c r="B15" s="31"/>
      <c r="C15" s="31" t="s">
        <v>20</v>
      </c>
      <c r="D15" s="32"/>
      <c r="E15" s="25" t="s">
        <v>15</v>
      </c>
      <c r="F15" s="33">
        <v>0</v>
      </c>
      <c r="G15" s="38"/>
      <c r="H15" s="39"/>
      <c r="I15" s="36">
        <f>D15*F15</f>
        <v>0</v>
      </c>
    </row>
    <row r="16" spans="1:9" x14ac:dyDescent="0.25">
      <c r="A16" s="31"/>
      <c r="B16" s="31"/>
      <c r="C16" s="31" t="s">
        <v>21</v>
      </c>
      <c r="D16" s="32" t="s">
        <v>22</v>
      </c>
      <c r="E16" s="25"/>
      <c r="F16" s="33">
        <v>100</v>
      </c>
      <c r="G16" s="38"/>
      <c r="H16" s="39"/>
      <c r="I16" s="40">
        <f>F16</f>
        <v>100</v>
      </c>
    </row>
    <row r="17" spans="1:9" ht="15.75" x14ac:dyDescent="0.25">
      <c r="A17" s="23"/>
      <c r="B17" s="31"/>
      <c r="C17" s="25"/>
      <c r="D17" s="41"/>
      <c r="E17" s="25"/>
      <c r="F17" s="25"/>
      <c r="G17" s="23" t="s">
        <v>23</v>
      </c>
      <c r="H17" s="42" t="s">
        <v>24</v>
      </c>
      <c r="I17" s="43">
        <f>SUM(I10:I16)</f>
        <v>3140</v>
      </c>
    </row>
    <row r="18" spans="1:9" x14ac:dyDescent="0.25">
      <c r="D18"/>
      <c r="H18"/>
    </row>
    <row r="19" spans="1:9" ht="15.75" x14ac:dyDescent="0.25">
      <c r="A19" s="44" t="s">
        <v>25</v>
      </c>
      <c r="B19" s="31"/>
      <c r="C19" s="45" t="s">
        <v>26</v>
      </c>
      <c r="D19" s="46"/>
      <c r="E19" s="47"/>
      <c r="F19" s="46"/>
      <c r="G19" s="25"/>
      <c r="H19" s="48"/>
      <c r="I19" s="25"/>
    </row>
    <row r="20" spans="1:9" x14ac:dyDescent="0.25">
      <c r="A20" s="31"/>
      <c r="B20" s="31"/>
      <c r="C20" s="31" t="s">
        <v>27</v>
      </c>
      <c r="D20" s="49"/>
      <c r="E20" s="31"/>
      <c r="F20" s="50"/>
      <c r="G20" s="31"/>
      <c r="H20" s="51"/>
      <c r="I20" s="36">
        <v>644</v>
      </c>
    </row>
    <row r="21" spans="1:9" x14ac:dyDescent="0.25">
      <c r="A21" s="31"/>
      <c r="B21" s="31"/>
      <c r="C21" s="31" t="s">
        <v>28</v>
      </c>
      <c r="D21" s="49"/>
      <c r="E21" s="31"/>
      <c r="F21" s="50"/>
      <c r="G21" s="31"/>
      <c r="H21" s="52"/>
      <c r="I21" s="36">
        <v>644</v>
      </c>
    </row>
    <row r="22" spans="1:9" x14ac:dyDescent="0.25">
      <c r="A22" s="31"/>
      <c r="B22" s="31" t="s">
        <v>29</v>
      </c>
      <c r="C22" s="31" t="s">
        <v>30</v>
      </c>
      <c r="D22" s="49"/>
      <c r="E22" s="31"/>
      <c r="F22" s="50"/>
      <c r="G22" s="53"/>
      <c r="H22" s="51"/>
      <c r="I22" s="36">
        <f>D12*4*9</f>
        <v>0</v>
      </c>
    </row>
    <row r="23" spans="1:9" x14ac:dyDescent="0.25">
      <c r="A23" s="31"/>
      <c r="B23" s="31"/>
      <c r="C23" s="31" t="s">
        <v>31</v>
      </c>
      <c r="D23" s="49"/>
      <c r="E23" s="31"/>
      <c r="F23" s="50"/>
      <c r="G23" s="53"/>
      <c r="H23" s="51"/>
      <c r="I23" s="36">
        <f>D13*F13</f>
        <v>320</v>
      </c>
    </row>
    <row r="24" spans="1:9" x14ac:dyDescent="0.25">
      <c r="A24" s="31"/>
      <c r="B24" s="31"/>
      <c r="C24" s="31" t="s">
        <v>32</v>
      </c>
      <c r="D24" s="49"/>
      <c r="E24" s="31"/>
      <c r="F24" s="50"/>
      <c r="G24" s="53"/>
      <c r="H24" s="51"/>
      <c r="I24" s="36">
        <f>D14*F14</f>
        <v>80</v>
      </c>
    </row>
    <row r="25" spans="1:9" x14ac:dyDescent="0.25">
      <c r="A25" s="31"/>
      <c r="B25" s="31"/>
      <c r="C25" s="31" t="s">
        <v>33</v>
      </c>
      <c r="D25" s="49"/>
      <c r="E25" s="25"/>
      <c r="F25" s="50"/>
      <c r="G25" s="53"/>
      <c r="H25" s="51"/>
      <c r="I25" s="36">
        <f>D15*F15</f>
        <v>0</v>
      </c>
    </row>
    <row r="26" spans="1:9" x14ac:dyDescent="0.25">
      <c r="A26" s="31"/>
      <c r="B26" s="31"/>
      <c r="C26" s="31"/>
      <c r="D26" s="54"/>
      <c r="E26" s="31"/>
      <c r="F26" s="31"/>
      <c r="G26" s="23" t="s">
        <v>34</v>
      </c>
      <c r="H26" s="55"/>
      <c r="I26" s="43">
        <f>SUM(I20:I25)</f>
        <v>1688</v>
      </c>
    </row>
    <row r="27" spans="1:9" x14ac:dyDescent="0.25">
      <c r="A27" s="31"/>
      <c r="B27" s="31"/>
      <c r="C27" s="56" t="s">
        <v>35</v>
      </c>
      <c r="D27" s="57" t="s">
        <v>36</v>
      </c>
      <c r="E27" s="58"/>
      <c r="F27" s="59" t="s">
        <v>35</v>
      </c>
      <c r="G27" s="31"/>
      <c r="H27" s="35"/>
      <c r="I27" s="31"/>
    </row>
    <row r="28" spans="1:9" x14ac:dyDescent="0.25">
      <c r="A28" s="31"/>
      <c r="B28" s="31"/>
      <c r="C28" s="31" t="s">
        <v>37</v>
      </c>
      <c r="D28" s="60">
        <f>IF(D10&gt;0,D10,"")</f>
        <v>66</v>
      </c>
      <c r="E28" s="31" t="s">
        <v>15</v>
      </c>
      <c r="F28" s="61">
        <v>9</v>
      </c>
      <c r="G28" s="31"/>
      <c r="H28" s="35"/>
      <c r="I28" s="36">
        <f>IF(AND(D10&gt;0,F28&gt;0),D28*F28,0)</f>
        <v>594</v>
      </c>
    </row>
    <row r="29" spans="1:9" x14ac:dyDescent="0.25">
      <c r="A29" s="31"/>
      <c r="B29" s="31"/>
      <c r="C29" s="31" t="s">
        <v>38</v>
      </c>
      <c r="D29" s="60">
        <f>IF(D11&gt;0,D11,"")</f>
        <v>33</v>
      </c>
      <c r="E29" s="31" t="s">
        <v>15</v>
      </c>
      <c r="F29" s="61">
        <v>18</v>
      </c>
      <c r="G29" s="31"/>
      <c r="H29" s="35"/>
      <c r="I29" s="36">
        <v>594</v>
      </c>
    </row>
    <row r="30" spans="1:9" x14ac:dyDescent="0.25">
      <c r="A30" s="31"/>
      <c r="B30" s="31"/>
      <c r="C30" s="31" t="s">
        <v>39</v>
      </c>
      <c r="D30" s="60" t="str">
        <f>IF(D12&gt;0,D12,"")</f>
        <v/>
      </c>
      <c r="E30" s="31" t="s">
        <v>15</v>
      </c>
      <c r="F30" s="61">
        <v>0</v>
      </c>
      <c r="G30" s="31"/>
      <c r="H30" s="35"/>
      <c r="I30" s="36">
        <f>IF(AND(D12&gt;0,F30&gt;0),D30*F30*4,0)</f>
        <v>0</v>
      </c>
    </row>
    <row r="31" spans="1:9" x14ac:dyDescent="0.25">
      <c r="A31" s="31"/>
      <c r="B31" s="31"/>
      <c r="C31" s="62" t="s">
        <v>40</v>
      </c>
      <c r="D31" s="54"/>
      <c r="E31" s="31"/>
      <c r="F31" s="31"/>
      <c r="G31" s="31"/>
      <c r="H31" s="35"/>
      <c r="I31" s="63">
        <f>SUM(I28:I30)</f>
        <v>1188</v>
      </c>
    </row>
    <row r="32" spans="1:9" x14ac:dyDescent="0.25">
      <c r="A32" s="31"/>
      <c r="B32" s="31"/>
      <c r="C32" s="31"/>
      <c r="D32" s="54"/>
      <c r="E32" s="31"/>
      <c r="F32" s="31"/>
      <c r="G32" s="31"/>
      <c r="H32" s="35"/>
      <c r="I32" s="64"/>
    </row>
    <row r="33" spans="1:11" x14ac:dyDescent="0.25">
      <c r="A33" s="31"/>
      <c r="B33" s="31"/>
      <c r="C33" s="65" t="s">
        <v>41</v>
      </c>
      <c r="D33" s="66">
        <f>SUM(IF(D10&gt;0,D10,0),IF(D11&gt;0,D11*2,0),IF(D12&gt;0,D12*4,0))</f>
        <v>132</v>
      </c>
      <c r="E33" s="31" t="s">
        <v>15</v>
      </c>
      <c r="F33" s="67">
        <v>0.4</v>
      </c>
      <c r="G33" s="31"/>
      <c r="H33" s="35"/>
      <c r="I33" s="68">
        <f>D33*F33</f>
        <v>52.800000000000004</v>
      </c>
    </row>
    <row r="34" spans="1:11" x14ac:dyDescent="0.25">
      <c r="A34" s="31"/>
      <c r="B34" s="31"/>
      <c r="C34" s="69" t="s">
        <v>42</v>
      </c>
      <c r="D34" s="66" t="s">
        <v>43</v>
      </c>
      <c r="F34" s="70">
        <v>0</v>
      </c>
      <c r="G34" s="31"/>
      <c r="H34" s="35"/>
      <c r="I34" s="71">
        <v>161.19999999999999</v>
      </c>
      <c r="J34" s="72"/>
    </row>
    <row r="35" spans="1:11" x14ac:dyDescent="0.25">
      <c r="A35" s="31"/>
      <c r="B35" s="31"/>
      <c r="C35" s="69" t="s">
        <v>44</v>
      </c>
      <c r="D35" s="66" t="s">
        <v>45</v>
      </c>
      <c r="E35" s="73"/>
      <c r="F35" s="70">
        <v>0</v>
      </c>
      <c r="G35" s="31"/>
      <c r="H35" s="35"/>
      <c r="I35" s="71">
        <v>50</v>
      </c>
      <c r="J35" s="72"/>
    </row>
    <row r="36" spans="1:11" ht="15.75" customHeight="1" x14ac:dyDescent="0.25">
      <c r="A36" s="31"/>
      <c r="B36" s="31"/>
      <c r="C36" s="74"/>
      <c r="D36" s="54"/>
      <c r="E36" s="73"/>
      <c r="F36" s="73"/>
      <c r="G36" s="31"/>
      <c r="H36" s="35"/>
      <c r="I36" s="75"/>
    </row>
    <row r="37" spans="1:11" ht="15" customHeight="1" x14ac:dyDescent="0.25">
      <c r="A37" s="31"/>
      <c r="B37" s="31"/>
      <c r="C37" s="31"/>
      <c r="D37" s="54"/>
      <c r="E37" s="31"/>
      <c r="G37" s="23" t="s">
        <v>46</v>
      </c>
      <c r="H37" s="76" t="s">
        <v>47</v>
      </c>
      <c r="I37" s="77">
        <f>I26+I31+I33+I34+I35</f>
        <v>3140</v>
      </c>
    </row>
    <row r="39" spans="1:11" x14ac:dyDescent="0.25">
      <c r="A39" s="5"/>
      <c r="B39" s="5"/>
      <c r="D39" s="78" t="s">
        <v>48</v>
      </c>
      <c r="F39" s="79"/>
      <c r="G39" s="80"/>
      <c r="H39"/>
      <c r="I39" s="81">
        <v>0</v>
      </c>
    </row>
    <row r="40" spans="1:11" x14ac:dyDescent="0.25">
      <c r="A40" s="82"/>
      <c r="B40" s="82"/>
      <c r="C40" s="82"/>
      <c r="D40" s="83"/>
      <c r="H40"/>
    </row>
    <row r="41" spans="1:11" x14ac:dyDescent="0.25">
      <c r="A41" s="5"/>
      <c r="B41" s="5"/>
      <c r="D41" s="56" t="s">
        <v>49</v>
      </c>
      <c r="H41" s="84"/>
      <c r="I41" s="85"/>
    </row>
    <row r="42" spans="1:11" x14ac:dyDescent="0.25">
      <c r="C42" s="31"/>
      <c r="D42" s="66"/>
      <c r="E42" s="86"/>
      <c r="F42" s="86"/>
      <c r="G42" s="86"/>
      <c r="H42" s="87"/>
      <c r="I42" s="77"/>
      <c r="J42" s="86"/>
    </row>
    <row r="43" spans="1:11" x14ac:dyDescent="0.25">
      <c r="C43" s="31"/>
      <c r="D43" s="88"/>
      <c r="E43" s="89"/>
      <c r="F43" s="88"/>
      <c r="G43" s="89"/>
      <c r="H43" s="90"/>
      <c r="I43" s="91"/>
      <c r="J43" s="86"/>
    </row>
    <row r="44" spans="1:11" x14ac:dyDescent="0.25">
      <c r="C44" s="31"/>
      <c r="D44" s="54"/>
      <c r="E44" s="31"/>
      <c r="F44" s="31"/>
      <c r="G44" s="31"/>
      <c r="H44" s="62"/>
      <c r="I44" s="85"/>
    </row>
    <row r="45" spans="1:11" x14ac:dyDescent="0.25">
      <c r="C45" s="92" t="s">
        <v>50</v>
      </c>
      <c r="D45" s="66" t="s">
        <v>51</v>
      </c>
      <c r="E45" s="86"/>
      <c r="F45" s="31"/>
      <c r="G45" s="31"/>
      <c r="H45" s="62"/>
      <c r="I45" s="77"/>
    </row>
    <row r="46" spans="1:11" x14ac:dyDescent="0.25">
      <c r="C46" s="92" t="s">
        <v>52</v>
      </c>
      <c r="D46" s="66"/>
      <c r="E46" s="86"/>
      <c r="F46" s="89"/>
      <c r="G46" s="89"/>
      <c r="H46" s="93"/>
      <c r="I46" s="86"/>
    </row>
    <row r="47" spans="1:11" x14ac:dyDescent="0.25">
      <c r="C47" s="92" t="s">
        <v>53</v>
      </c>
      <c r="D47" s="94"/>
      <c r="E47" s="95"/>
      <c r="F47" s="96" t="s">
        <v>54</v>
      </c>
      <c r="H47" s="97"/>
      <c r="I47" s="95"/>
      <c r="K47" s="98"/>
    </row>
    <row r="48" spans="1:11" x14ac:dyDescent="0.25">
      <c r="C48" s="92" t="s">
        <v>55</v>
      </c>
      <c r="D48" s="88"/>
      <c r="E48" s="89"/>
      <c r="F48" s="89" t="s">
        <v>56</v>
      </c>
      <c r="G48" s="89"/>
      <c r="H48" s="93"/>
      <c r="I48" s="89"/>
    </row>
    <row r="49" spans="1:10" x14ac:dyDescent="0.25">
      <c r="C49" s="92" t="s">
        <v>57</v>
      </c>
      <c r="D49" s="88"/>
      <c r="E49" s="89"/>
      <c r="F49" s="89" t="s">
        <v>58</v>
      </c>
      <c r="G49" s="89"/>
      <c r="H49" s="93"/>
      <c r="I49" s="89"/>
    </row>
    <row r="50" spans="1:10" x14ac:dyDescent="0.25">
      <c r="D50"/>
      <c r="G50" s="98"/>
      <c r="H50"/>
      <c r="I50" s="98"/>
      <c r="J50" s="98"/>
    </row>
    <row r="51" spans="1:10" x14ac:dyDescent="0.25">
      <c r="B51" s="99"/>
      <c r="C51" s="100" t="s">
        <v>59</v>
      </c>
      <c r="D51" s="101"/>
      <c r="E51" s="102"/>
      <c r="F51" s="103"/>
      <c r="G51" s="103"/>
      <c r="H51" s="104"/>
      <c r="I51" s="105"/>
    </row>
    <row r="52" spans="1:10" x14ac:dyDescent="0.25">
      <c r="B52" s="106"/>
      <c r="C52" s="73" t="s">
        <v>60</v>
      </c>
      <c r="D52" s="4" t="s">
        <v>61</v>
      </c>
      <c r="E52" s="4"/>
      <c r="F52" s="4"/>
      <c r="G52" s="4"/>
      <c r="H52" s="107"/>
    </row>
    <row r="53" spans="1:10" x14ac:dyDescent="0.25">
      <c r="B53" s="106"/>
      <c r="C53" s="3" t="s">
        <v>62</v>
      </c>
      <c r="D53" s="3"/>
      <c r="E53" s="3"/>
      <c r="F53" s="3"/>
      <c r="G53" s="31"/>
      <c r="H53" s="107"/>
    </row>
    <row r="54" spans="1:10" x14ac:dyDescent="0.25">
      <c r="B54" s="106"/>
      <c r="C54" s="3" t="s">
        <v>63</v>
      </c>
      <c r="D54" s="3"/>
      <c r="E54" s="3"/>
      <c r="F54" s="3"/>
      <c r="G54" s="31"/>
      <c r="H54" s="107"/>
    </row>
    <row r="55" spans="1:10" x14ac:dyDescent="0.25">
      <c r="B55" s="106"/>
      <c r="C55" s="2" t="s">
        <v>64</v>
      </c>
      <c r="D55" s="2"/>
      <c r="E55" s="2"/>
      <c r="F55" s="2"/>
      <c r="G55" s="31"/>
      <c r="H55" s="107"/>
    </row>
    <row r="56" spans="1:10" ht="45.75" customHeight="1" x14ac:dyDescent="0.25">
      <c r="A56" s="108"/>
      <c r="B56" s="106"/>
      <c r="C56" s="1" t="s">
        <v>65</v>
      </c>
      <c r="D56" s="1"/>
      <c r="E56" s="1"/>
      <c r="F56" s="1"/>
      <c r="G56" s="31"/>
      <c r="H56" s="107"/>
    </row>
    <row r="57" spans="1:10" ht="5.25" customHeight="1" x14ac:dyDescent="0.25">
      <c r="B57" s="106"/>
      <c r="C57" s="73"/>
      <c r="D57" s="54"/>
      <c r="E57" s="31"/>
      <c r="F57" s="31"/>
      <c r="G57" s="31"/>
      <c r="H57" s="107"/>
    </row>
    <row r="58" spans="1:10" x14ac:dyDescent="0.25">
      <c r="B58" s="109"/>
      <c r="C58" s="110" t="s">
        <v>66</v>
      </c>
      <c r="D58" s="110"/>
      <c r="E58" s="110"/>
      <c r="F58" s="110"/>
      <c r="G58" s="110"/>
      <c r="H58" s="111"/>
      <c r="I58" s="112"/>
    </row>
    <row r="59" spans="1:10" x14ac:dyDescent="0.25">
      <c r="D59"/>
    </row>
    <row r="60" spans="1:10" x14ac:dyDescent="0.25">
      <c r="D60" s="113">
        <v>43741</v>
      </c>
    </row>
  </sheetData>
  <mergeCells count="12">
    <mergeCell ref="C55:F55"/>
    <mergeCell ref="C56:F56"/>
    <mergeCell ref="A39:B39"/>
    <mergeCell ref="A41:B41"/>
    <mergeCell ref="D52:G52"/>
    <mergeCell ref="C53:F53"/>
    <mergeCell ref="C54:F54"/>
    <mergeCell ref="F3:I3"/>
    <mergeCell ref="F4:I4"/>
    <mergeCell ref="F5:I5"/>
    <mergeCell ref="F6:I6"/>
    <mergeCell ref="F7:I7"/>
  </mergeCells>
  <hyperlinks>
    <hyperlink ref="F49" r:id="rId1" xr:uid="{00000000-0004-0000-0000-000000000000}"/>
    <hyperlink ref="D52" r:id="rId2" xr:uid="{00000000-0004-0000-0000-000001000000}"/>
  </hyperlink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Dan Weller</cp:lastModifiedBy>
  <cp:revision>1</cp:revision>
  <cp:lastPrinted>2020-02-27T11:57:44Z</cp:lastPrinted>
  <dcterms:created xsi:type="dcterms:W3CDTF">2011-08-04T03:47:55Z</dcterms:created>
  <dcterms:modified xsi:type="dcterms:W3CDTF">2020-02-28T04:24:03Z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0b0a8a88-e71a-490f-86b4-05d1b7d56f11</vt:lpwstr>
  </property>
</Properties>
</file>